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MD\SHARE\MD-Admin\Turner\council questions\"/>
    </mc:Choice>
  </mc:AlternateContent>
  <xr:revisionPtr revIDLastSave="0" documentId="8_{962FBA74-8C1E-4FEF-AB83-9BEF86C9F048}" xr6:coauthVersionLast="47" xr6:coauthVersionMax="47" xr10:uidLastSave="{00000000-0000-0000-0000-000000000000}"/>
  <bookViews>
    <workbookView xWindow="32160" yWindow="4080" windowWidth="21600" windowHeight="11160" xr2:uid="{F7449A1B-FA54-4293-B6B7-570D7C9790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R11" i="1"/>
  <c r="S11" i="1"/>
  <c r="S4" i="1"/>
  <c r="S5" i="1"/>
  <c r="S6" i="1"/>
  <c r="S7" i="1"/>
  <c r="S8" i="1"/>
  <c r="S9" i="1"/>
  <c r="S10" i="1"/>
  <c r="S12" i="1"/>
  <c r="S13" i="1"/>
  <c r="S14" i="1"/>
  <c r="S3" i="1"/>
  <c r="R4" i="1"/>
  <c r="R5" i="1"/>
  <c r="R6" i="1"/>
  <c r="R7" i="1"/>
  <c r="R8" i="1"/>
  <c r="R9" i="1"/>
  <c r="R10" i="1"/>
  <c r="R12" i="1"/>
  <c r="R13" i="1"/>
  <c r="R14" i="1"/>
  <c r="R3" i="1"/>
  <c r="Q14" i="1"/>
  <c r="Q15" i="1"/>
  <c r="R15" i="1" l="1"/>
  <c r="S15" i="1"/>
</calcChain>
</file>

<file path=xl/sharedStrings.xml><?xml version="1.0" encoding="utf-8"?>
<sst xmlns="http://schemas.openxmlformats.org/spreadsheetml/2006/main" count="136" uniqueCount="54">
  <si>
    <t>POCIP</t>
  </si>
  <si>
    <t>P705286</t>
  </si>
  <si>
    <t>BRADBURY STAMM CONSTRUCTION INC</t>
  </si>
  <si>
    <t>4 - North Domingo Baca Aquatic Center</t>
  </si>
  <si>
    <t>527510</t>
  </si>
  <si>
    <t>Svcs-Contractor Fee</t>
  </si>
  <si>
    <t>305</t>
  </si>
  <si>
    <t>7221190</t>
  </si>
  <si>
    <t>45_D4_PK_IMP_AM</t>
  </si>
  <si>
    <t>P563700</t>
  </si>
  <si>
    <t>WSP USA ENVIRONMENT &amp; INFRASTRUCTURE</t>
  </si>
  <si>
    <t>520530</t>
  </si>
  <si>
    <t>Prof - Engineering Fee</t>
  </si>
  <si>
    <t>P8028021</t>
  </si>
  <si>
    <t>ENERGY ENGINEERING ASSOCIATES INC</t>
  </si>
  <si>
    <t>1 - North Domingo Baca Aquatic Center</t>
  </si>
  <si>
    <t>7360440</t>
  </si>
  <si>
    <t>45_NDB</t>
  </si>
  <si>
    <t>5 - North Domingo Baca Aquatic Center</t>
  </si>
  <si>
    <t>7890030</t>
  </si>
  <si>
    <t>45_NDB_POOL</t>
  </si>
  <si>
    <t>NTP 20 North Domingo Baca Aquatic Center- Geotechnical Study</t>
  </si>
  <si>
    <t>NTP 20 inc. 2 North Domingo Baca Aquatic Center- Geotechnical Study</t>
  </si>
  <si>
    <t>7 - (G) - North Domingo Baca Aquatic Center</t>
  </si>
  <si>
    <t>7361800</t>
  </si>
  <si>
    <t>CO 1 North Domingo Baca Aquatic Center</t>
  </si>
  <si>
    <t>7221170</t>
  </si>
  <si>
    <t>NTP 16 North Domingo Baca Splash Pad - QC testing and Inspection Services</t>
  </si>
  <si>
    <t>6 - North Domingo Baca Aquatic Center</t>
  </si>
  <si>
    <t>NTP#1 North Domingo Baca Aquatic Center- Commissioning Services</t>
  </si>
  <si>
    <t>2 - North Domingo Baca Aquatic Center</t>
  </si>
  <si>
    <t>7361530</t>
  </si>
  <si>
    <t>3 - North Domingo Baca Aquatic Center</t>
  </si>
  <si>
    <t>7890210</t>
  </si>
  <si>
    <t>NTP 20 INC 1 North Domingo Baca Aquatic Center</t>
  </si>
  <si>
    <t>1.PURCHASING BUSINESS UNIT</t>
  </si>
  <si>
    <t>2. PO NUMBER</t>
  </si>
  <si>
    <t>3. PO LINE</t>
  </si>
  <si>
    <t>4. PO SCHED LINE</t>
  </si>
  <si>
    <t>5. PO DISTR LINE</t>
  </si>
  <si>
    <t>6. VENDOR NAME</t>
  </si>
  <si>
    <t>9. LINE DESCR</t>
  </si>
  <si>
    <t>10. ACCOUNT</t>
  </si>
  <si>
    <t>11. ACCT DESCR</t>
  </si>
  <si>
    <t>13. FUND</t>
  </si>
  <si>
    <t>14. ACTIVITY</t>
  </si>
  <si>
    <t>15. PROJECT</t>
  </si>
  <si>
    <t>17. BUDGET DATE</t>
  </si>
  <si>
    <t>18. PO AMOUNT</t>
  </si>
  <si>
    <t>19. SPENT AMOUNT</t>
  </si>
  <si>
    <t>20. AMOUNT REMAINING</t>
  </si>
  <si>
    <t>12% IDOH</t>
  </si>
  <si>
    <t>expenses 4th qtr</t>
  </si>
  <si>
    <t>4.75% IDOH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</si>
</sst>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0"/>
      <name val="arial"/>
    </font>
    <font>
      <b/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0" applyNumberFormat="1"/>
    <xf numFmtId="14" fontId="0" fillId="0" borderId="0" xfId="0" applyNumberFormat="1"/>
    <xf numFmtId="0" fontId="2" fillId="2" borderId="1" xfId="0" applyFont="1" applyFill="1" applyBorder="1"/>
    <xf numFmtId="43" fontId="0" fillId="0" borderId="0" xfId="1" applyFont="1"/>
    <xf numFmtId="43" fontId="0" fillId="0" borderId="0" xfId="1" applyFont="1" applyFill="1"/>
    <xf numFmtId="43" fontId="0" fillId="0" borderId="0" xfId="0" applyNumberFormat="1"/>
    <xf numFmtId="43" fontId="0" fillId="0" borderId="2" xfId="0" applyNumberFormat="1" applyBorder="1"/>
    <xf numFmtId="0" fontId="2" fillId="2" borderId="3" xfId="0" applyFont="1" applyFill="1" applyBorder="1"/>
    <xf numFmtId="4" fontId="0" fillId="0" borderId="0" xfId="1" applyNumberFormat="1" applyFont="1" applyBorder="1"/>
    <xf numFmtId="0" fontId="0" fillId="0" borderId="0" xfId="0"/>
    <xf numFmtId="43" fontId="0" fillId="0" borderId="0" xfId="0" applyNumberFormat="1"/>
    <xf numFmtId="0" fontId="2" fillId="2" borderId="3" xfId="0" applyFont="1" applyFill="1" applyBorder="1"/>
    <xf numFmtId="4" fontId="0" fillId="0" borderId="0" xfId="0" applyNumberFormat="1" applyBorder="1"/>
    <xf numFmtId="0" fontId="3" fillId="2" borderId="3" xfId="0" applyFont="1" applyFill="1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42D3-F332-43FE-B518-69F416493368}">
  <dimension ref="A1:S15"/>
  <sheetViews>
    <sheetView tabSelected="1" topLeftCell="B1" workbookViewId="0">
      <selection activeCell="N4" sqref="N4"/>
    </sheetView>
  </sheetViews>
  <sheetFormatPr defaultRowHeight="14.25"/>
  <cols>
    <col min="1" max="1" width="11" customWidth="1"/>
    <col min="2" max="2" width="10.25" customWidth="1"/>
    <col min="3" max="3" width="5.75" customWidth="1"/>
    <col min="4" max="4" width="17.625" hidden="1" customWidth="1"/>
    <col min="5" max="5" width="16.5" hidden="1" customWidth="1"/>
    <col min="6" max="6" width="38.5" bestFit="1" customWidth="1"/>
    <col min="7" max="7" width="64" customWidth="1"/>
    <col min="8" max="8" width="13.375" bestFit="1" customWidth="1"/>
    <col min="9" max="9" width="24.5" bestFit="1" customWidth="1"/>
    <col min="10" max="10" width="9.25" bestFit="1" customWidth="1"/>
    <col min="11" max="11" width="12.125" bestFit="1" customWidth="1"/>
    <col min="12" max="12" width="17.875" bestFit="1" customWidth="1"/>
    <col min="13" max="13" width="15.125" customWidth="1"/>
    <col min="14" max="14" width="15.375" bestFit="1" customWidth="1"/>
    <col min="15" max="15" width="18.875" bestFit="1" customWidth="1"/>
    <col min="16" max="17" width="17.25" customWidth="1"/>
    <col min="18" max="18" width="17.25" style="10" customWidth="1"/>
    <col min="19" max="19" width="13" customWidth="1"/>
  </cols>
  <sheetData>
    <row r="1" spans="1:19" ht="15.75" thickTop="1" thickBot="1">
      <c r="A1" s="3" t="s">
        <v>35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3" t="s">
        <v>44</v>
      </c>
      <c r="K1" s="3" t="s">
        <v>45</v>
      </c>
      <c r="L1" s="3" t="s">
        <v>46</v>
      </c>
      <c r="M1" s="3" t="s">
        <v>47</v>
      </c>
      <c r="N1" s="3" t="s">
        <v>48</v>
      </c>
      <c r="O1" s="3" t="s">
        <v>49</v>
      </c>
      <c r="P1" s="3" t="s">
        <v>50</v>
      </c>
      <c r="Q1" s="8" t="s">
        <v>52</v>
      </c>
      <c r="R1" s="12" t="s">
        <v>51</v>
      </c>
      <c r="S1" s="14" t="s">
        <v>53</v>
      </c>
    </row>
    <row r="2" spans="1:19" ht="15" thickTop="1">
      <c r="A2" t="s">
        <v>0</v>
      </c>
      <c r="B2" t="s">
        <v>9</v>
      </c>
      <c r="C2" s="1">
        <v>24</v>
      </c>
      <c r="D2" s="1">
        <v>1</v>
      </c>
      <c r="E2" s="1">
        <v>1</v>
      </c>
      <c r="F2" t="s">
        <v>10</v>
      </c>
      <c r="G2" t="s">
        <v>21</v>
      </c>
      <c r="H2" t="s">
        <v>11</v>
      </c>
      <c r="I2" t="s">
        <v>12</v>
      </c>
      <c r="J2" t="s">
        <v>6</v>
      </c>
      <c r="K2" t="s">
        <v>19</v>
      </c>
      <c r="L2" t="s">
        <v>20</v>
      </c>
      <c r="M2" s="2">
        <v>44305</v>
      </c>
      <c r="N2" s="4">
        <v>37986.97</v>
      </c>
      <c r="O2" s="4">
        <v>-37986.97</v>
      </c>
      <c r="P2" s="4">
        <v>0</v>
      </c>
      <c r="Q2" s="4">
        <v>0</v>
      </c>
      <c r="R2" s="4"/>
    </row>
    <row r="3" spans="1:19">
      <c r="A3" t="s">
        <v>0</v>
      </c>
      <c r="B3" t="s">
        <v>9</v>
      </c>
      <c r="C3" s="1">
        <v>38</v>
      </c>
      <c r="D3" s="1">
        <v>1</v>
      </c>
      <c r="E3" s="1">
        <v>1</v>
      </c>
      <c r="F3" t="s">
        <v>10</v>
      </c>
      <c r="G3" t="s">
        <v>22</v>
      </c>
      <c r="H3" t="s">
        <v>11</v>
      </c>
      <c r="I3" t="s">
        <v>12</v>
      </c>
      <c r="J3" t="s">
        <v>6</v>
      </c>
      <c r="K3" t="s">
        <v>16</v>
      </c>
      <c r="L3" t="s">
        <v>17</v>
      </c>
      <c r="M3" s="2">
        <v>44305</v>
      </c>
      <c r="N3" s="4">
        <v>204643.13</v>
      </c>
      <c r="O3" s="4">
        <v>-70667.64</v>
      </c>
      <c r="P3" s="4">
        <v>133975.49</v>
      </c>
      <c r="Q3" s="4">
        <v>25000</v>
      </c>
      <c r="R3" s="4">
        <f>Q3*12%</f>
        <v>3000</v>
      </c>
      <c r="S3" s="6">
        <f>Q3*4.75%</f>
        <v>1187.5</v>
      </c>
    </row>
    <row r="4" spans="1:19">
      <c r="A4" t="s">
        <v>0</v>
      </c>
      <c r="B4" t="s">
        <v>9</v>
      </c>
      <c r="C4" s="1">
        <v>19</v>
      </c>
      <c r="D4" s="1">
        <v>1</v>
      </c>
      <c r="E4" s="1">
        <v>1</v>
      </c>
      <c r="F4" t="s">
        <v>10</v>
      </c>
      <c r="G4" t="s">
        <v>27</v>
      </c>
      <c r="H4" t="s">
        <v>11</v>
      </c>
      <c r="I4" t="s">
        <v>12</v>
      </c>
      <c r="J4" t="s">
        <v>6</v>
      </c>
      <c r="K4" t="s">
        <v>19</v>
      </c>
      <c r="L4" t="s">
        <v>20</v>
      </c>
      <c r="M4" s="2">
        <v>44305</v>
      </c>
      <c r="N4" s="5">
        <v>14986.49</v>
      </c>
      <c r="O4" s="5">
        <v>-12715.99</v>
      </c>
      <c r="P4" s="5">
        <v>2270.5</v>
      </c>
      <c r="Q4" s="5">
        <v>0</v>
      </c>
      <c r="R4" s="4">
        <f t="shared" ref="R4:R14" si="0">Q4*12%</f>
        <v>0</v>
      </c>
      <c r="S4" s="11">
        <f t="shared" ref="S4:S14" si="1">Q4*4.75%</f>
        <v>0</v>
      </c>
    </row>
    <row r="5" spans="1:19">
      <c r="A5" t="s">
        <v>0</v>
      </c>
      <c r="B5" t="s">
        <v>9</v>
      </c>
      <c r="C5" s="1">
        <v>32</v>
      </c>
      <c r="D5" s="1">
        <v>1</v>
      </c>
      <c r="E5" s="1">
        <v>1</v>
      </c>
      <c r="F5" t="s">
        <v>10</v>
      </c>
      <c r="G5" t="s">
        <v>34</v>
      </c>
      <c r="H5" t="s">
        <v>11</v>
      </c>
      <c r="I5" t="s">
        <v>12</v>
      </c>
      <c r="J5" t="s">
        <v>6</v>
      </c>
      <c r="K5" t="s">
        <v>19</v>
      </c>
      <c r="L5" t="s">
        <v>20</v>
      </c>
      <c r="M5" s="2">
        <v>44305</v>
      </c>
      <c r="N5" s="4">
        <v>37823.019999999997</v>
      </c>
      <c r="O5" s="4">
        <v>-37823.019999999997</v>
      </c>
      <c r="P5" s="4">
        <v>0</v>
      </c>
      <c r="Q5" s="4">
        <v>0</v>
      </c>
      <c r="R5" s="4">
        <f t="shared" si="0"/>
        <v>0</v>
      </c>
      <c r="S5" s="11">
        <f t="shared" si="1"/>
        <v>0</v>
      </c>
    </row>
    <row r="6" spans="1:19">
      <c r="A6" t="s">
        <v>0</v>
      </c>
      <c r="B6" t="s">
        <v>1</v>
      </c>
      <c r="C6" s="1">
        <v>4</v>
      </c>
      <c r="D6" s="1">
        <v>1</v>
      </c>
      <c r="E6" s="1">
        <v>1</v>
      </c>
      <c r="F6" t="s">
        <v>2</v>
      </c>
      <c r="G6" t="s">
        <v>3</v>
      </c>
      <c r="H6" t="s">
        <v>4</v>
      </c>
      <c r="I6" t="s">
        <v>5</v>
      </c>
      <c r="J6" t="s">
        <v>6</v>
      </c>
      <c r="K6" t="s">
        <v>7</v>
      </c>
      <c r="L6" t="s">
        <v>8</v>
      </c>
      <c r="M6" s="2">
        <v>45562</v>
      </c>
      <c r="N6" s="4">
        <v>486618</v>
      </c>
      <c r="O6" s="4">
        <v>0</v>
      </c>
      <c r="P6" s="4">
        <v>486618</v>
      </c>
      <c r="Q6" s="4">
        <v>428223.84</v>
      </c>
      <c r="R6" s="4">
        <f t="shared" si="0"/>
        <v>51386.860800000002</v>
      </c>
      <c r="S6" s="11">
        <f t="shared" si="1"/>
        <v>20340.632400000002</v>
      </c>
    </row>
    <row r="7" spans="1:19">
      <c r="A7" t="s">
        <v>0</v>
      </c>
      <c r="B7" t="s">
        <v>1</v>
      </c>
      <c r="C7" s="1">
        <v>1</v>
      </c>
      <c r="D7" s="1">
        <v>1</v>
      </c>
      <c r="E7" s="1">
        <v>1</v>
      </c>
      <c r="F7" t="s">
        <v>2</v>
      </c>
      <c r="G7" t="s">
        <v>15</v>
      </c>
      <c r="H7" t="s">
        <v>4</v>
      </c>
      <c r="I7" t="s">
        <v>5</v>
      </c>
      <c r="J7" t="s">
        <v>6</v>
      </c>
      <c r="K7" t="s">
        <v>16</v>
      </c>
      <c r="L7" t="s">
        <v>17</v>
      </c>
      <c r="M7" s="2">
        <v>45562</v>
      </c>
      <c r="N7" s="4">
        <v>219524.23</v>
      </c>
      <c r="O7" s="4">
        <v>-219524.23</v>
      </c>
      <c r="P7" s="4">
        <v>0</v>
      </c>
      <c r="Q7" s="9">
        <v>0</v>
      </c>
      <c r="R7" s="4">
        <f t="shared" si="0"/>
        <v>0</v>
      </c>
      <c r="S7" s="11">
        <f t="shared" si="1"/>
        <v>0</v>
      </c>
    </row>
    <row r="8" spans="1:19">
      <c r="A8" t="s">
        <v>0</v>
      </c>
      <c r="B8" t="s">
        <v>1</v>
      </c>
      <c r="C8" s="1">
        <v>5</v>
      </c>
      <c r="D8" s="1">
        <v>1</v>
      </c>
      <c r="E8" s="1">
        <v>1</v>
      </c>
      <c r="F8" t="s">
        <v>2</v>
      </c>
      <c r="G8" t="s">
        <v>18</v>
      </c>
      <c r="H8" t="s">
        <v>4</v>
      </c>
      <c r="I8" t="s">
        <v>5</v>
      </c>
      <c r="J8" t="s">
        <v>6</v>
      </c>
      <c r="K8" t="s">
        <v>19</v>
      </c>
      <c r="L8" t="s">
        <v>20</v>
      </c>
      <c r="M8" s="2">
        <v>45562</v>
      </c>
      <c r="N8" s="4">
        <v>560292</v>
      </c>
      <c r="O8" s="4">
        <v>0</v>
      </c>
      <c r="P8" s="4">
        <v>560292</v>
      </c>
      <c r="Q8" s="13">
        <v>493056.96</v>
      </c>
      <c r="R8" s="4">
        <f t="shared" si="0"/>
        <v>59166.835200000001</v>
      </c>
      <c r="S8" s="11">
        <f t="shared" si="1"/>
        <v>23420.205600000001</v>
      </c>
    </row>
    <row r="9" spans="1:19">
      <c r="A9" t="s">
        <v>0</v>
      </c>
      <c r="B9" t="s">
        <v>1</v>
      </c>
      <c r="C9" s="1">
        <v>7</v>
      </c>
      <c r="D9" s="1">
        <v>1</v>
      </c>
      <c r="E9" s="1">
        <v>1</v>
      </c>
      <c r="F9" t="s">
        <v>2</v>
      </c>
      <c r="G9" t="s">
        <v>23</v>
      </c>
      <c r="H9" t="s">
        <v>4</v>
      </c>
      <c r="I9" t="s">
        <v>5</v>
      </c>
      <c r="J9" t="s">
        <v>6</v>
      </c>
      <c r="K9" t="s">
        <v>24</v>
      </c>
      <c r="L9" t="s">
        <v>20</v>
      </c>
      <c r="M9" s="2">
        <v>45562</v>
      </c>
      <c r="N9" s="4">
        <v>1039500</v>
      </c>
      <c r="O9" s="4">
        <v>0</v>
      </c>
      <c r="P9" s="4">
        <v>1039500</v>
      </c>
      <c r="Q9" s="13">
        <v>0</v>
      </c>
      <c r="R9" s="4">
        <f t="shared" si="0"/>
        <v>0</v>
      </c>
      <c r="S9" s="11">
        <f t="shared" si="1"/>
        <v>0</v>
      </c>
    </row>
    <row r="10" spans="1:19">
      <c r="A10" t="s">
        <v>0</v>
      </c>
      <c r="B10" t="s">
        <v>1</v>
      </c>
      <c r="C10" s="1">
        <v>8</v>
      </c>
      <c r="D10" s="1">
        <v>1</v>
      </c>
      <c r="E10" s="1">
        <v>1</v>
      </c>
      <c r="F10" t="s">
        <v>2</v>
      </c>
      <c r="G10" t="s">
        <v>25</v>
      </c>
      <c r="H10" t="s">
        <v>4</v>
      </c>
      <c r="I10" t="s">
        <v>5</v>
      </c>
      <c r="J10" t="s">
        <v>6</v>
      </c>
      <c r="K10" t="s">
        <v>26</v>
      </c>
      <c r="L10" t="s">
        <v>20</v>
      </c>
      <c r="M10" s="2">
        <v>45562</v>
      </c>
      <c r="N10" s="4">
        <v>115079.93</v>
      </c>
      <c r="O10" s="4">
        <v>0</v>
      </c>
      <c r="P10" s="4">
        <v>115079.93</v>
      </c>
      <c r="Q10" s="13">
        <v>0</v>
      </c>
      <c r="R10" s="4">
        <f t="shared" si="0"/>
        <v>0</v>
      </c>
      <c r="S10" s="11">
        <f t="shared" si="1"/>
        <v>0</v>
      </c>
    </row>
    <row r="11" spans="1:19">
      <c r="A11" t="s">
        <v>0</v>
      </c>
      <c r="B11" t="s">
        <v>1</v>
      </c>
      <c r="C11" s="1">
        <v>6</v>
      </c>
      <c r="D11" s="1">
        <v>1</v>
      </c>
      <c r="E11" s="1">
        <v>1</v>
      </c>
      <c r="F11" t="s">
        <v>2</v>
      </c>
      <c r="G11" t="s">
        <v>28</v>
      </c>
      <c r="H11" t="s">
        <v>4</v>
      </c>
      <c r="I11" t="s">
        <v>5</v>
      </c>
      <c r="J11" t="s">
        <v>6</v>
      </c>
      <c r="K11" t="s">
        <v>26</v>
      </c>
      <c r="L11" t="s">
        <v>20</v>
      </c>
      <c r="M11" s="2">
        <v>45562</v>
      </c>
      <c r="N11" s="4">
        <v>4015302.83</v>
      </c>
      <c r="O11" s="4">
        <v>0</v>
      </c>
      <c r="P11" s="4">
        <v>4015302.83</v>
      </c>
      <c r="Q11" s="13">
        <v>1911666.56</v>
      </c>
      <c r="R11" s="4">
        <f>Q11*12%</f>
        <v>229399.9872</v>
      </c>
      <c r="S11" s="11">
        <f>Q11*4.75%</f>
        <v>90804.161600000007</v>
      </c>
    </row>
    <row r="12" spans="1:19">
      <c r="A12" t="s">
        <v>0</v>
      </c>
      <c r="B12" t="s">
        <v>1</v>
      </c>
      <c r="C12" s="1">
        <v>2</v>
      </c>
      <c r="D12" s="1">
        <v>1</v>
      </c>
      <c r="E12" s="1">
        <v>1</v>
      </c>
      <c r="F12" t="s">
        <v>2</v>
      </c>
      <c r="G12" t="s">
        <v>30</v>
      </c>
      <c r="H12" t="s">
        <v>4</v>
      </c>
      <c r="I12" t="s">
        <v>5</v>
      </c>
      <c r="J12" t="s">
        <v>6</v>
      </c>
      <c r="K12" t="s">
        <v>31</v>
      </c>
      <c r="L12" t="s">
        <v>17</v>
      </c>
      <c r="M12" s="2">
        <v>45562</v>
      </c>
      <c r="N12" s="4">
        <v>5712221.9400000004</v>
      </c>
      <c r="O12" s="4">
        <v>-5261935.08</v>
      </c>
      <c r="P12" s="4">
        <v>450286.86</v>
      </c>
      <c r="Q12" s="13">
        <v>39625.440000000002</v>
      </c>
      <c r="R12" s="4">
        <f t="shared" si="0"/>
        <v>4755.0528000000004</v>
      </c>
      <c r="S12" s="11">
        <f t="shared" si="1"/>
        <v>1882.2084000000002</v>
      </c>
    </row>
    <row r="13" spans="1:19">
      <c r="A13" t="s">
        <v>0</v>
      </c>
      <c r="B13" t="s">
        <v>1</v>
      </c>
      <c r="C13" s="1">
        <v>3</v>
      </c>
      <c r="D13" s="1">
        <v>1</v>
      </c>
      <c r="E13" s="1">
        <v>1</v>
      </c>
      <c r="F13" t="s">
        <v>2</v>
      </c>
      <c r="G13" t="s">
        <v>32</v>
      </c>
      <c r="H13" t="s">
        <v>4</v>
      </c>
      <c r="I13" t="s">
        <v>5</v>
      </c>
      <c r="J13" t="s">
        <v>6</v>
      </c>
      <c r="K13" t="s">
        <v>33</v>
      </c>
      <c r="L13" t="s">
        <v>8</v>
      </c>
      <c r="M13" s="2">
        <v>45562</v>
      </c>
      <c r="N13" s="4">
        <v>681265</v>
      </c>
      <c r="O13" s="4">
        <v>0</v>
      </c>
      <c r="P13" s="4">
        <v>681265</v>
      </c>
      <c r="Q13" s="9">
        <v>599513.19999999995</v>
      </c>
      <c r="R13" s="4">
        <f t="shared" si="0"/>
        <v>71941.583999999988</v>
      </c>
      <c r="S13" s="11">
        <f t="shared" si="1"/>
        <v>28476.876999999997</v>
      </c>
    </row>
    <row r="14" spans="1:19">
      <c r="A14" t="s">
        <v>0</v>
      </c>
      <c r="B14" t="s">
        <v>13</v>
      </c>
      <c r="C14" s="1">
        <v>1</v>
      </c>
      <c r="D14" s="1">
        <v>1</v>
      </c>
      <c r="E14" s="1">
        <v>1</v>
      </c>
      <c r="F14" t="s">
        <v>14</v>
      </c>
      <c r="G14" t="s">
        <v>29</v>
      </c>
      <c r="H14" t="s">
        <v>11</v>
      </c>
      <c r="I14" t="s">
        <v>12</v>
      </c>
      <c r="J14" t="s">
        <v>6</v>
      </c>
      <c r="K14" t="s">
        <v>19</v>
      </c>
      <c r="L14" t="s">
        <v>20</v>
      </c>
      <c r="M14" s="2">
        <v>45196</v>
      </c>
      <c r="N14" s="4">
        <v>80277.490000000005</v>
      </c>
      <c r="O14" s="4">
        <v>-3581.88</v>
      </c>
      <c r="P14" s="15">
        <v>76695.61</v>
      </c>
      <c r="Q14" s="15">
        <f>N14*10%</f>
        <v>8027.7490000000007</v>
      </c>
      <c r="R14" s="15">
        <f t="shared" si="0"/>
        <v>963.32988</v>
      </c>
      <c r="S14" s="7">
        <f t="shared" si="1"/>
        <v>381.31807750000002</v>
      </c>
    </row>
    <row r="15" spans="1:19">
      <c r="P15" s="11">
        <f>SUM(P2:P14)</f>
        <v>7561286.2200000007</v>
      </c>
      <c r="Q15" s="11">
        <f>SUM(Q2:Q14)</f>
        <v>3505113.7489999998</v>
      </c>
      <c r="R15" s="11">
        <f>SUM(R2:R14)</f>
        <v>420613.64987999992</v>
      </c>
      <c r="S15" s="6">
        <f>SUM(S3:S14)</f>
        <v>166492.90307750003</v>
      </c>
    </row>
  </sheetData>
  <sortState xmlns:xlrd2="http://schemas.microsoft.com/office/spreadsheetml/2017/richdata2" ref="A2:P14">
    <sortCondition ref="B1:B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Ching, Christine</dc:creator>
  <cp:lastModifiedBy>Turner, Jennifer L.</cp:lastModifiedBy>
  <dcterms:created xsi:type="dcterms:W3CDTF">2025-04-23T14:25:17Z</dcterms:created>
  <dcterms:modified xsi:type="dcterms:W3CDTF">2025-04-24T15:06:16Z</dcterms:modified>
</cp:coreProperties>
</file>