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Pring.ERG\Documents\Albuquerque 4-Factor GCC\Report\3rd Draft 8_27_2020\"/>
    </mc:Choice>
  </mc:AlternateContent>
  <xr:revisionPtr revIDLastSave="0" documentId="8_{5E75F1BB-CA63-44E2-84DE-916D155729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3" i="1" s="1"/>
  <c r="C9" i="1" l="1"/>
  <c r="C13" i="1" s="1"/>
  <c r="D5" i="1"/>
  <c r="D9" i="1" s="1"/>
  <c r="D13" i="1" s="1"/>
  <c r="D17" i="1" s="1"/>
  <c r="C17" i="1" l="1"/>
  <c r="C25" i="1" s="1"/>
  <c r="D25" i="1"/>
</calcChain>
</file>

<file path=xl/sharedStrings.xml><?xml version="1.0" encoding="utf-8"?>
<sst xmlns="http://schemas.openxmlformats.org/spreadsheetml/2006/main" count="46" uniqueCount="44">
  <si>
    <t>Cost Component</t>
  </si>
  <si>
    <t>Source</t>
  </si>
  <si>
    <t>Value</t>
  </si>
  <si>
    <t>Tri-Mer</t>
  </si>
  <si>
    <t>low</t>
  </si>
  <si>
    <t>high</t>
  </si>
  <si>
    <t>Note</t>
  </si>
  <si>
    <t>Provided via email, ROM estimate</t>
  </si>
  <si>
    <t>EPA SCR cost tool</t>
  </si>
  <si>
    <t>Equal to that for SCR evaluation, conservative</t>
  </si>
  <si>
    <t>Total purchased equipment costs ($)</t>
  </si>
  <si>
    <t>A</t>
  </si>
  <si>
    <t>B</t>
  </si>
  <si>
    <t>C</t>
  </si>
  <si>
    <t>D</t>
  </si>
  <si>
    <t>Estimated Direct Annual Costs ($/yr)</t>
  </si>
  <si>
    <t>Balance of Plant ($)</t>
  </si>
  <si>
    <t>Total Capital Investment ($)</t>
  </si>
  <si>
    <t>Capital Recovery Factor</t>
  </si>
  <si>
    <t>4.75% and 20 years (same as SCR evaluation)</t>
  </si>
  <si>
    <t>E</t>
  </si>
  <si>
    <t>Annualized Capital Costs ($/yr)</t>
  </si>
  <si>
    <t>F</t>
  </si>
  <si>
    <t>Total Annual Costs ($/yr)</t>
  </si>
  <si>
    <t>E+F</t>
  </si>
  <si>
    <t>Estimated NOx Control Efficiency (%)</t>
  </si>
  <si>
    <t>Baseline NOx Emissions</t>
  </si>
  <si>
    <t>GCC submittal</t>
  </si>
  <si>
    <t>G</t>
  </si>
  <si>
    <t>H</t>
  </si>
  <si>
    <t>I</t>
  </si>
  <si>
    <t>J</t>
  </si>
  <si>
    <t>Estimated NOx Removal (ton/yr)</t>
  </si>
  <si>
    <t>Cost Effectiveness ($/ton)</t>
  </si>
  <si>
    <t>K</t>
  </si>
  <si>
    <t>Estimation factor</t>
  </si>
  <si>
    <t>Z</t>
  </si>
  <si>
    <t>C x D x (1+Z)</t>
  </si>
  <si>
    <t>(A+B) x (1+Z)</t>
  </si>
  <si>
    <t>Baseline / 2 (two kilns)</t>
  </si>
  <si>
    <t>+10% to account for nature of estimation methodology</t>
  </si>
  <si>
    <t>G/J</t>
  </si>
  <si>
    <t>ERG</t>
  </si>
  <si>
    <t>H x I x 90% assumed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</si>
</sst>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9" fontId="0" fillId="0" borderId="1" xfId="0" applyNumberForma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/>
  </sheetViews>
  <sheetFormatPr defaultRowHeight="15" x14ac:dyDescent="0.25"/>
  <cols>
    <col min="1" max="1" width="40.5703125" customWidth="1"/>
    <col min="2" max="2" width="7.140625" customWidth="1"/>
    <col min="3" max="4" width="17.85546875" style="1" customWidth="1"/>
    <col min="5" max="5" width="21.85546875" customWidth="1"/>
    <col min="6" max="6" width="50.42578125" bestFit="1" customWidth="1"/>
  </cols>
  <sheetData>
    <row r="1" spans="1:6" x14ac:dyDescent="0.25">
      <c r="A1" s="3" t="s">
        <v>0</v>
      </c>
      <c r="B1" s="3"/>
      <c r="C1" s="12" t="s">
        <v>2</v>
      </c>
      <c r="D1" s="12"/>
      <c r="E1" s="3" t="s">
        <v>1</v>
      </c>
      <c r="F1" s="3" t="s">
        <v>6</v>
      </c>
    </row>
    <row r="2" spans="1:6" x14ac:dyDescent="0.25">
      <c r="A2" s="4"/>
      <c r="B2" s="4"/>
      <c r="C2" s="5" t="s">
        <v>4</v>
      </c>
      <c r="D2" s="5" t="s">
        <v>5</v>
      </c>
      <c r="E2" s="4"/>
      <c r="F2" s="4"/>
    </row>
    <row r="3" spans="1:6" x14ac:dyDescent="0.25">
      <c r="A3" s="4" t="s">
        <v>10</v>
      </c>
      <c r="B3" s="4" t="s">
        <v>11</v>
      </c>
      <c r="C3" s="6">
        <v>15400000</v>
      </c>
      <c r="D3" s="6">
        <v>19600000</v>
      </c>
      <c r="E3" s="4" t="s">
        <v>3</v>
      </c>
      <c r="F3" s="4" t="s">
        <v>7</v>
      </c>
    </row>
    <row r="4" spans="1:6" x14ac:dyDescent="0.25">
      <c r="A4" s="4"/>
      <c r="B4" s="4"/>
      <c r="C4" s="5"/>
      <c r="D4" s="5"/>
      <c r="E4" s="4"/>
      <c r="F4" s="4"/>
    </row>
    <row r="5" spans="1:6" x14ac:dyDescent="0.25">
      <c r="A5" s="4" t="s">
        <v>16</v>
      </c>
      <c r="B5" s="4" t="s">
        <v>12</v>
      </c>
      <c r="C5" s="6">
        <v>7337000</v>
      </c>
      <c r="D5" s="6">
        <f>C5</f>
        <v>7337000</v>
      </c>
      <c r="E5" s="4" t="s">
        <v>8</v>
      </c>
      <c r="F5" s="4" t="s">
        <v>9</v>
      </c>
    </row>
    <row r="6" spans="1:6" x14ac:dyDescent="0.25">
      <c r="A6" s="4"/>
      <c r="B6" s="4"/>
      <c r="C6" s="5"/>
      <c r="D6" s="5"/>
      <c r="E6" s="4"/>
      <c r="F6" s="4"/>
    </row>
    <row r="7" spans="1:6" x14ac:dyDescent="0.25">
      <c r="A7" s="4" t="s">
        <v>35</v>
      </c>
      <c r="B7" s="4" t="s">
        <v>36</v>
      </c>
      <c r="C7" s="6"/>
      <c r="D7" s="5">
        <v>0.1</v>
      </c>
      <c r="E7" s="4" t="s">
        <v>42</v>
      </c>
      <c r="F7" s="7" t="s">
        <v>40</v>
      </c>
    </row>
    <row r="8" spans="1:6" x14ac:dyDescent="0.25">
      <c r="A8" s="4"/>
      <c r="B8" s="4"/>
      <c r="C8" s="5"/>
      <c r="D8" s="5"/>
      <c r="E8" s="4"/>
      <c r="F8" s="4"/>
    </row>
    <row r="9" spans="1:6" x14ac:dyDescent="0.25">
      <c r="A9" s="4" t="s">
        <v>17</v>
      </c>
      <c r="B9" s="4" t="s">
        <v>13</v>
      </c>
      <c r="C9" s="6">
        <f>(C3+C5)*(1+$D$7)</f>
        <v>25010700.000000004</v>
      </c>
      <c r="D9" s="6">
        <f>(D3+D5)*(1+$D$7)</f>
        <v>29630700.000000004</v>
      </c>
      <c r="E9" s="4"/>
      <c r="F9" s="4" t="s">
        <v>38</v>
      </c>
    </row>
    <row r="10" spans="1:6" x14ac:dyDescent="0.25">
      <c r="A10" s="4"/>
      <c r="B10" s="4"/>
      <c r="C10" s="6"/>
      <c r="D10" s="6"/>
      <c r="E10" s="4"/>
      <c r="F10" s="4"/>
    </row>
    <row r="11" spans="1:6" x14ac:dyDescent="0.25">
      <c r="A11" s="4" t="s">
        <v>18</v>
      </c>
      <c r="B11" s="4" t="s">
        <v>14</v>
      </c>
      <c r="C11" s="5"/>
      <c r="D11" s="5">
        <v>7.8600000000000003E-2</v>
      </c>
      <c r="E11" s="4"/>
      <c r="F11" s="4" t="s">
        <v>19</v>
      </c>
    </row>
    <row r="12" spans="1:6" x14ac:dyDescent="0.25">
      <c r="A12" s="4"/>
      <c r="B12" s="4"/>
      <c r="C12" s="5"/>
      <c r="D12" s="5"/>
      <c r="E12" s="4"/>
      <c r="F12" s="4"/>
    </row>
    <row r="13" spans="1:6" x14ac:dyDescent="0.25">
      <c r="A13" s="4" t="s">
        <v>21</v>
      </c>
      <c r="B13" s="4" t="s">
        <v>20</v>
      </c>
      <c r="C13" s="6">
        <f>C9*$D$11</f>
        <v>1965841.0200000005</v>
      </c>
      <c r="D13" s="6">
        <f>D9*$D$11</f>
        <v>2328973.0200000005</v>
      </c>
      <c r="E13" s="4"/>
      <c r="F13" s="4" t="s">
        <v>37</v>
      </c>
    </row>
    <row r="14" spans="1:6" x14ac:dyDescent="0.25">
      <c r="A14" s="4"/>
      <c r="B14" s="4"/>
      <c r="C14" s="5"/>
      <c r="D14" s="5"/>
      <c r="E14" s="4"/>
      <c r="F14" s="4"/>
    </row>
    <row r="15" spans="1:6" x14ac:dyDescent="0.25">
      <c r="A15" s="4" t="s">
        <v>15</v>
      </c>
      <c r="B15" s="4" t="s">
        <v>22</v>
      </c>
      <c r="C15" s="6">
        <v>281000</v>
      </c>
      <c r="D15" s="6">
        <v>281000</v>
      </c>
      <c r="E15" s="4"/>
      <c r="F15" s="4" t="s">
        <v>9</v>
      </c>
    </row>
    <row r="16" spans="1:6" x14ac:dyDescent="0.25">
      <c r="A16" s="4"/>
      <c r="B16" s="4"/>
      <c r="C16" s="5"/>
      <c r="D16" s="5"/>
      <c r="E16" s="4"/>
      <c r="F16" s="4"/>
    </row>
    <row r="17" spans="1:6" x14ac:dyDescent="0.25">
      <c r="A17" s="4" t="s">
        <v>23</v>
      </c>
      <c r="B17" s="4" t="s">
        <v>28</v>
      </c>
      <c r="C17" s="6">
        <f>C13+C15</f>
        <v>2246841.0200000005</v>
      </c>
      <c r="D17" s="6">
        <f>D13+D15</f>
        <v>2609973.0200000005</v>
      </c>
      <c r="E17" s="4"/>
      <c r="F17" s="4" t="s">
        <v>24</v>
      </c>
    </row>
    <row r="18" spans="1:6" x14ac:dyDescent="0.25">
      <c r="A18" s="4"/>
      <c r="B18" s="4"/>
      <c r="C18" s="5"/>
      <c r="D18" s="5"/>
      <c r="E18" s="4"/>
      <c r="F18" s="4"/>
    </row>
    <row r="19" spans="1:6" x14ac:dyDescent="0.25">
      <c r="A19" s="4" t="s">
        <v>25</v>
      </c>
      <c r="B19" s="4" t="s">
        <v>29</v>
      </c>
      <c r="C19" s="5"/>
      <c r="D19" s="8">
        <v>0.9</v>
      </c>
      <c r="E19" s="4" t="s">
        <v>3</v>
      </c>
      <c r="F19" s="4"/>
    </row>
    <row r="20" spans="1:6" x14ac:dyDescent="0.25">
      <c r="A20" s="4"/>
      <c r="B20" s="4"/>
      <c r="C20" s="5"/>
      <c r="D20" s="5"/>
      <c r="E20" s="4"/>
      <c r="F20" s="4"/>
    </row>
    <row r="21" spans="1:6" x14ac:dyDescent="0.25">
      <c r="A21" s="4" t="s">
        <v>26</v>
      </c>
      <c r="B21" s="4" t="s">
        <v>30</v>
      </c>
      <c r="C21" s="5"/>
      <c r="D21" s="5">
        <f>1206/2</f>
        <v>603</v>
      </c>
      <c r="E21" s="4" t="s">
        <v>27</v>
      </c>
      <c r="F21" s="4" t="s">
        <v>39</v>
      </c>
    </row>
    <row r="22" spans="1:6" x14ac:dyDescent="0.25">
      <c r="A22" s="4"/>
      <c r="B22" s="4"/>
      <c r="C22" s="5"/>
      <c r="D22" s="5"/>
      <c r="E22" s="4"/>
      <c r="F22" s="4"/>
    </row>
    <row r="23" spans="1:6" x14ac:dyDescent="0.25">
      <c r="A23" s="4" t="s">
        <v>32</v>
      </c>
      <c r="B23" s="4" t="s">
        <v>31</v>
      </c>
      <c r="C23" s="5"/>
      <c r="D23" s="5">
        <f>D21*D19*0.9</f>
        <v>488.43000000000006</v>
      </c>
      <c r="E23" s="4"/>
      <c r="F23" s="4" t="s">
        <v>43</v>
      </c>
    </row>
    <row r="24" spans="1:6" x14ac:dyDescent="0.25">
      <c r="A24" s="4"/>
      <c r="B24" s="4"/>
      <c r="C24" s="5"/>
      <c r="D24" s="5"/>
      <c r="E24" s="4"/>
      <c r="F24" s="4"/>
    </row>
    <row r="25" spans="1:6" s="2" customFormat="1" ht="15.75" x14ac:dyDescent="0.25">
      <c r="A25" s="9" t="s">
        <v>33</v>
      </c>
      <c r="B25" s="9" t="s">
        <v>34</v>
      </c>
      <c r="C25" s="10">
        <f>C17/$D$23</f>
        <v>4600.1290256536249</v>
      </c>
      <c r="D25" s="10">
        <f>D17/$D$23</f>
        <v>5343.5968716090338</v>
      </c>
      <c r="E25" s="9"/>
      <c r="F25" s="9" t="s">
        <v>41</v>
      </c>
    </row>
    <row r="31" spans="1:6" x14ac:dyDescent="0.25">
      <c r="D31" s="11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Mike Pring</cp:lastModifiedBy>
  <dcterms:created xsi:type="dcterms:W3CDTF">2015-06-05T18:17:20Z</dcterms:created>
  <dcterms:modified xsi:type="dcterms:W3CDTF">2020-08-28T17:41:19Z</dcterms:modified>
</cp:coreProperties>
</file>